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0" yWindow="825" windowWidth="13440" windowHeight="7230"/>
  </bookViews>
  <sheets>
    <sheet name="15주기준" sheetId="1" r:id="rId1"/>
    <sheet name="16주기준" sheetId="5" r:id="rId2"/>
  </sheets>
  <definedNames>
    <definedName name="_xlnm.Print_Area" localSheetId="0">'15주기준'!$A$1:$H$34</definedName>
  </definedNames>
  <calcPr calcId="124519"/>
</workbook>
</file>

<file path=xl/calcChain.xml><?xml version="1.0" encoding="utf-8"?>
<calcChain xmlns="http://schemas.openxmlformats.org/spreadsheetml/2006/main">
  <c r="D7" i="1"/>
  <c r="D8" s="1"/>
  <c r="D9" s="1"/>
  <c r="D10" s="1"/>
  <c r="D11" s="1"/>
  <c r="D12" s="1"/>
  <c r="D13" s="1"/>
  <c r="C7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G7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E7"/>
  <c r="E8"/>
  <c r="E9" s="1"/>
  <c r="E10" s="1"/>
  <c r="E11" s="1"/>
  <c r="E12" s="1"/>
  <c r="E13" s="1"/>
  <c r="E14" s="1"/>
  <c r="E15" s="1"/>
  <c r="E16" s="1"/>
  <c r="E17" s="1"/>
  <c r="C8"/>
  <c r="C9" s="1"/>
  <c r="M29" i="5"/>
  <c r="M27"/>
  <c r="M25"/>
  <c r="M23"/>
  <c r="M16"/>
  <c r="M14"/>
  <c r="K25"/>
  <c r="K24"/>
  <c r="K22"/>
  <c r="K20"/>
  <c r="K18"/>
  <c r="K16"/>
  <c r="N7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L7"/>
  <c r="L8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M4"/>
  <c r="K4"/>
  <c r="I4"/>
  <c r="G4"/>
  <c r="E4"/>
  <c r="M28"/>
  <c r="M26"/>
  <c r="M24"/>
  <c r="M22"/>
  <c r="M21"/>
  <c r="M20"/>
  <c r="M19"/>
  <c r="M18"/>
  <c r="M17"/>
  <c r="M15"/>
  <c r="M13"/>
  <c r="M12"/>
  <c r="M11"/>
  <c r="M10"/>
  <c r="M9"/>
  <c r="M8"/>
  <c r="M7"/>
  <c r="M6"/>
  <c r="K23"/>
  <c r="K21"/>
  <c r="K19"/>
  <c r="K17"/>
  <c r="K15"/>
  <c r="K14"/>
  <c r="K13"/>
  <c r="K12"/>
  <c r="K11"/>
  <c r="K10"/>
  <c r="K9"/>
  <c r="K8"/>
  <c r="K7"/>
  <c r="K6"/>
  <c r="I21"/>
  <c r="I20"/>
  <c r="I19"/>
  <c r="I18"/>
  <c r="I17"/>
  <c r="I16"/>
  <c r="I15"/>
  <c r="I14"/>
  <c r="I13"/>
  <c r="I12"/>
  <c r="I11"/>
  <c r="I10"/>
  <c r="I9"/>
  <c r="I8"/>
  <c r="I7"/>
  <c r="I6"/>
  <c r="G17"/>
  <c r="G16"/>
  <c r="G15"/>
  <c r="G14"/>
  <c r="G13"/>
  <c r="G12"/>
  <c r="G11"/>
  <c r="G10"/>
  <c r="G9"/>
  <c r="G8"/>
  <c r="G7"/>
  <c r="G6"/>
  <c r="E13"/>
  <c r="E12"/>
  <c r="E11"/>
  <c r="E10"/>
  <c r="E9"/>
  <c r="E8"/>
  <c r="E7"/>
  <c r="E6"/>
  <c r="C9"/>
  <c r="C8"/>
  <c r="C7"/>
  <c r="C6"/>
  <c r="F7"/>
  <c r="F8" s="1"/>
  <c r="F9" s="1"/>
  <c r="F10" s="1"/>
  <c r="F11" s="1"/>
  <c r="F12" s="1"/>
  <c r="F13" s="1"/>
  <c r="D7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H7"/>
  <c r="H8"/>
  <c r="H9" s="1"/>
  <c r="H10" s="1"/>
  <c r="H11" s="1"/>
  <c r="H12" s="1"/>
  <c r="H13" s="1"/>
  <c r="H14" s="1"/>
  <c r="H15" s="1"/>
  <c r="H16" s="1"/>
  <c r="H17" s="1"/>
  <c r="D8"/>
  <c r="D9" s="1"/>
</calcChain>
</file>

<file path=xl/sharedStrings.xml><?xml version="1.0" encoding="utf-8"?>
<sst xmlns="http://schemas.openxmlformats.org/spreadsheetml/2006/main" count="36" uniqueCount="18">
  <si>
    <t>구분</t>
    <phoneticPr fontId="1" type="noConversion"/>
  </si>
  <si>
    <t>출   석   성   적     환   산   표</t>
    <phoneticPr fontId="1" type="noConversion"/>
  </si>
  <si>
    <t>주당시수</t>
    <phoneticPr fontId="1" type="noConversion"/>
  </si>
  <si>
    <t>총시수</t>
    <phoneticPr fontId="1" type="noConversion"/>
  </si>
  <si>
    <t>점수</t>
    <phoneticPr fontId="1" type="noConversion"/>
  </si>
  <si>
    <t>득점</t>
    <phoneticPr fontId="1" type="noConversion"/>
  </si>
  <si>
    <t xml:space="preserve">                                                         결석시수</t>
    <phoneticPr fontId="1" type="noConversion"/>
  </si>
  <si>
    <t xml:space="preserve">                                                         결석시수</t>
    <phoneticPr fontId="1" type="noConversion"/>
  </si>
  <si>
    <t>註. 1. 각 교과목별 주당시수별로 결석시수에 해당하는 점수를 본교 교직원정보시스템에 입력.</t>
    <phoneticPr fontId="1" type="noConversion"/>
  </si>
  <si>
    <t xml:space="preserve">     2. 득점은 교직원정보시스템에 성적입력에 따른 각 과목별 출석점수 반영비율에 대한 환산점수로                                            </t>
    <phoneticPr fontId="1" type="noConversion"/>
  </si>
  <si>
    <t xml:space="preserve">         참고사항이며, 실제 입력은 점수에 해당하는 수치를 입력.</t>
    <phoneticPr fontId="1" type="noConversion"/>
  </si>
  <si>
    <t>예 원 예 술 대 학 교</t>
    <phoneticPr fontId="1" type="noConversion"/>
  </si>
  <si>
    <t>예 원 예 술 대 학 교</t>
    <phoneticPr fontId="1" type="noConversion"/>
  </si>
  <si>
    <t>(16주 기준)</t>
    <phoneticPr fontId="1" type="noConversion"/>
  </si>
  <si>
    <t>출   석   성   적     환   산   표</t>
    <phoneticPr fontId="1" type="noConversion"/>
  </si>
  <si>
    <t>점수</t>
    <phoneticPr fontId="1" type="noConversion"/>
  </si>
  <si>
    <t>註. 각 교과목별 주당시수별로 결석시수에 해당하는 점수를 본교 교직원정보시스템에 입력.</t>
    <phoneticPr fontId="1" type="noConversion"/>
  </si>
  <si>
    <t xml:space="preserve">                             (15주 기준)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</si>
</sst>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b/>
      <sz val="13"/>
      <name val="굴림"/>
      <family val="3"/>
      <charset val="129"/>
    </font>
    <font>
      <b/>
      <sz val="2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2" borderId="4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714375"/>
          <a:ext cx="16573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5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525" y="714375"/>
          <a:ext cx="16097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>
      <selection activeCell="G7" sqref="G7"/>
    </sheetView>
  </sheetViews>
  <sheetFormatPr defaultRowHeight="13.5"/>
  <cols>
    <col min="1" max="1" width="8" style="7" customWidth="1"/>
    <col min="2" max="2" width="11.44140625" style="7" customWidth="1"/>
    <col min="3" max="7" width="9.77734375" style="7" customWidth="1"/>
    <col min="8" max="8" width="10.109375" style="7" customWidth="1"/>
  </cols>
  <sheetData>
    <row r="1" spans="1:8" ht="25.5">
      <c r="A1" s="74" t="s">
        <v>1</v>
      </c>
      <c r="B1" s="74"/>
      <c r="C1" s="74"/>
      <c r="D1" s="74"/>
      <c r="E1" s="74"/>
      <c r="F1" s="74"/>
      <c r="G1" s="74"/>
      <c r="H1" s="74"/>
    </row>
    <row r="2" spans="1:8" ht="30" customHeight="1" thickBot="1">
      <c r="A2" s="42"/>
      <c r="B2" s="42"/>
      <c r="C2" s="42"/>
      <c r="D2" s="42"/>
      <c r="E2" s="42"/>
      <c r="F2" s="42"/>
      <c r="G2" s="47" t="s">
        <v>17</v>
      </c>
      <c r="H2" s="47"/>
    </row>
    <row r="3" spans="1:8" ht="24.95" customHeight="1">
      <c r="A3" s="77" t="s">
        <v>6</v>
      </c>
      <c r="B3" s="27" t="s">
        <v>2</v>
      </c>
      <c r="C3" s="54">
        <v>1</v>
      </c>
      <c r="D3" s="48">
        <v>2</v>
      </c>
      <c r="E3" s="43">
        <v>3</v>
      </c>
      <c r="F3" s="54">
        <v>4</v>
      </c>
      <c r="G3" s="44">
        <v>5</v>
      </c>
      <c r="H3" s="60">
        <v>6</v>
      </c>
    </row>
    <row r="4" spans="1:8" ht="24.95" customHeight="1">
      <c r="A4" s="78"/>
      <c r="B4" s="15" t="s">
        <v>3</v>
      </c>
      <c r="C4" s="55">
        <v>15</v>
      </c>
      <c r="D4" s="49">
        <v>30</v>
      </c>
      <c r="E4" s="45">
        <v>45</v>
      </c>
      <c r="F4" s="55">
        <v>60</v>
      </c>
      <c r="G4" s="46">
        <v>75</v>
      </c>
      <c r="H4" s="61">
        <v>90</v>
      </c>
    </row>
    <row r="5" spans="1:8" ht="24.95" customHeight="1" thickBot="1">
      <c r="A5" s="79"/>
      <c r="B5" s="16" t="s">
        <v>0</v>
      </c>
      <c r="C5" s="56" t="s">
        <v>4</v>
      </c>
      <c r="D5" s="50" t="s">
        <v>4</v>
      </c>
      <c r="E5" s="17" t="s">
        <v>15</v>
      </c>
      <c r="F5" s="56" t="s">
        <v>15</v>
      </c>
      <c r="G5" s="12" t="s">
        <v>15</v>
      </c>
      <c r="H5" s="62" t="s">
        <v>15</v>
      </c>
    </row>
    <row r="6" spans="1:8" ht="20.45" customHeight="1" thickTop="1">
      <c r="A6" s="75">
        <v>0</v>
      </c>
      <c r="B6" s="76"/>
      <c r="C6" s="57">
        <v>20</v>
      </c>
      <c r="D6" s="51">
        <v>20</v>
      </c>
      <c r="E6" s="25">
        <v>20</v>
      </c>
      <c r="F6" s="67">
        <v>20</v>
      </c>
      <c r="G6" s="3">
        <v>20</v>
      </c>
      <c r="H6" s="63">
        <v>20</v>
      </c>
    </row>
    <row r="7" spans="1:8" ht="20.45" customHeight="1">
      <c r="A7" s="70">
        <v>1</v>
      </c>
      <c r="B7" s="71"/>
      <c r="C7" s="58">
        <f>C6-(10/3)</f>
        <v>16.666666666666668</v>
      </c>
      <c r="D7" s="52">
        <f>D6-(10/7)</f>
        <v>18.571428571428573</v>
      </c>
      <c r="E7" s="19">
        <f>E6-(10/11)</f>
        <v>19.09090909090909</v>
      </c>
      <c r="F7" s="58">
        <f>F6-(10/15)</f>
        <v>19.333333333333332</v>
      </c>
      <c r="G7" s="5">
        <f>G6-(10/18)</f>
        <v>19.444444444444443</v>
      </c>
      <c r="H7" s="64">
        <f>H6-(10/22)</f>
        <v>19.545454545454547</v>
      </c>
    </row>
    <row r="8" spans="1:8" ht="20.45" customHeight="1">
      <c r="A8" s="70">
        <v>2</v>
      </c>
      <c r="B8" s="71"/>
      <c r="C8" s="58">
        <f>C7-(10/3)</f>
        <v>13.333333333333334</v>
      </c>
      <c r="D8" s="52">
        <f t="shared" ref="D8:D13" si="0">D7-(10/7)</f>
        <v>17.142857142857146</v>
      </c>
      <c r="E8" s="19">
        <f t="shared" ref="E8:E17" si="1">E7-(10/11)</f>
        <v>18.18181818181818</v>
      </c>
      <c r="F8" s="58">
        <f t="shared" ref="F8:F21" si="2">F7-(10/15)</f>
        <v>18.666666666666664</v>
      </c>
      <c r="G8" s="5">
        <f t="shared" ref="G8:G23" si="3">G7-(10/18)</f>
        <v>18.888888888888886</v>
      </c>
      <c r="H8" s="64">
        <f t="shared" ref="H8:H28" si="4">H7-(10/22)</f>
        <v>19.090909090909093</v>
      </c>
    </row>
    <row r="9" spans="1:8" ht="20.45" customHeight="1">
      <c r="A9" s="70">
        <v>3</v>
      </c>
      <c r="B9" s="71"/>
      <c r="C9" s="58">
        <f>C8-(10/3)</f>
        <v>10</v>
      </c>
      <c r="D9" s="52">
        <f t="shared" si="0"/>
        <v>15.714285714285717</v>
      </c>
      <c r="E9" s="19">
        <f t="shared" si="1"/>
        <v>17.27272727272727</v>
      </c>
      <c r="F9" s="58">
        <f t="shared" si="2"/>
        <v>17.999999999999996</v>
      </c>
      <c r="G9" s="5">
        <f t="shared" si="3"/>
        <v>18.333333333333329</v>
      </c>
      <c r="H9" s="64">
        <f t="shared" si="4"/>
        <v>18.63636363636364</v>
      </c>
    </row>
    <row r="10" spans="1:8" ht="20.45" customHeight="1">
      <c r="A10" s="70">
        <v>4</v>
      </c>
      <c r="B10" s="71"/>
      <c r="C10" s="58">
        <v>0</v>
      </c>
      <c r="D10" s="52">
        <f t="shared" si="0"/>
        <v>14.285714285714288</v>
      </c>
      <c r="E10" s="19">
        <f t="shared" si="1"/>
        <v>16.36363636363636</v>
      </c>
      <c r="F10" s="58">
        <f t="shared" si="2"/>
        <v>17.333333333333329</v>
      </c>
      <c r="G10" s="5">
        <f t="shared" si="3"/>
        <v>17.777777777777771</v>
      </c>
      <c r="H10" s="64">
        <f t="shared" si="4"/>
        <v>18.181818181818187</v>
      </c>
    </row>
    <row r="11" spans="1:8" ht="20.45" customHeight="1">
      <c r="A11" s="70">
        <v>5</v>
      </c>
      <c r="B11" s="71"/>
      <c r="C11" s="58">
        <v>0</v>
      </c>
      <c r="D11" s="52">
        <f t="shared" si="0"/>
        <v>12.857142857142859</v>
      </c>
      <c r="E11" s="19">
        <f t="shared" si="1"/>
        <v>15.454545454545451</v>
      </c>
      <c r="F11" s="58">
        <f t="shared" si="2"/>
        <v>16.666666666666661</v>
      </c>
      <c r="G11" s="5">
        <f t="shared" si="3"/>
        <v>17.222222222222214</v>
      </c>
      <c r="H11" s="64">
        <f t="shared" si="4"/>
        <v>17.727272727272734</v>
      </c>
    </row>
    <row r="12" spans="1:8" ht="20.45" customHeight="1">
      <c r="A12" s="70">
        <v>6</v>
      </c>
      <c r="B12" s="71"/>
      <c r="C12" s="58">
        <v>0</v>
      </c>
      <c r="D12" s="52">
        <f t="shared" si="0"/>
        <v>11.428571428571431</v>
      </c>
      <c r="E12" s="19">
        <f t="shared" si="1"/>
        <v>14.545454545454543</v>
      </c>
      <c r="F12" s="58">
        <f t="shared" si="2"/>
        <v>15.999999999999995</v>
      </c>
      <c r="G12" s="5">
        <f t="shared" si="3"/>
        <v>16.666666666666657</v>
      </c>
      <c r="H12" s="64">
        <f t="shared" si="4"/>
        <v>17.27272727272728</v>
      </c>
    </row>
    <row r="13" spans="1:8" ht="20.45" customHeight="1">
      <c r="A13" s="70">
        <v>7</v>
      </c>
      <c r="B13" s="71"/>
      <c r="C13" s="58">
        <v>0</v>
      </c>
      <c r="D13" s="52">
        <f t="shared" si="0"/>
        <v>10.000000000000002</v>
      </c>
      <c r="E13" s="19">
        <f t="shared" si="1"/>
        <v>13.636363636363635</v>
      </c>
      <c r="F13" s="58">
        <f t="shared" si="2"/>
        <v>15.333333333333329</v>
      </c>
      <c r="G13" s="5">
        <f t="shared" si="3"/>
        <v>16.1111111111111</v>
      </c>
      <c r="H13" s="64">
        <f t="shared" si="4"/>
        <v>16.818181818181827</v>
      </c>
    </row>
    <row r="14" spans="1:8" ht="20.45" customHeight="1">
      <c r="A14" s="70">
        <v>8</v>
      </c>
      <c r="B14" s="71"/>
      <c r="C14" s="58">
        <v>0</v>
      </c>
      <c r="D14" s="52">
        <v>0</v>
      </c>
      <c r="E14" s="19">
        <f t="shared" si="1"/>
        <v>12.727272727272727</v>
      </c>
      <c r="F14" s="58">
        <f t="shared" si="2"/>
        <v>14.666666666666663</v>
      </c>
      <c r="G14" s="5">
        <f t="shared" si="3"/>
        <v>15.555555555555545</v>
      </c>
      <c r="H14" s="64">
        <f t="shared" si="4"/>
        <v>16.363636363636374</v>
      </c>
    </row>
    <row r="15" spans="1:8" ht="20.45" customHeight="1">
      <c r="A15" s="70">
        <v>9</v>
      </c>
      <c r="B15" s="71"/>
      <c r="C15" s="58">
        <v>0</v>
      </c>
      <c r="D15" s="52">
        <v>0</v>
      </c>
      <c r="E15" s="19">
        <f t="shared" si="1"/>
        <v>11.818181818181818</v>
      </c>
      <c r="F15" s="58">
        <f t="shared" si="2"/>
        <v>13.999999999999996</v>
      </c>
      <c r="G15" s="5">
        <f t="shared" si="3"/>
        <v>14.999999999999989</v>
      </c>
      <c r="H15" s="64">
        <f t="shared" si="4"/>
        <v>15.909090909090919</v>
      </c>
    </row>
    <row r="16" spans="1:8" ht="20.45" customHeight="1">
      <c r="A16" s="70">
        <v>10</v>
      </c>
      <c r="B16" s="71"/>
      <c r="C16" s="58">
        <v>0</v>
      </c>
      <c r="D16" s="52">
        <v>0</v>
      </c>
      <c r="E16" s="19">
        <f t="shared" si="1"/>
        <v>10.90909090909091</v>
      </c>
      <c r="F16" s="58">
        <f t="shared" si="2"/>
        <v>13.33333333333333</v>
      </c>
      <c r="G16" s="5">
        <f t="shared" si="3"/>
        <v>14.444444444444434</v>
      </c>
      <c r="H16" s="64">
        <f t="shared" si="4"/>
        <v>15.454545454545464</v>
      </c>
    </row>
    <row r="17" spans="1:8" ht="20.45" customHeight="1">
      <c r="A17" s="70">
        <v>11</v>
      </c>
      <c r="B17" s="71"/>
      <c r="C17" s="58">
        <v>0</v>
      </c>
      <c r="D17" s="52">
        <v>0</v>
      </c>
      <c r="E17" s="19">
        <f t="shared" si="1"/>
        <v>10.000000000000002</v>
      </c>
      <c r="F17" s="58">
        <f t="shared" si="2"/>
        <v>12.666666666666664</v>
      </c>
      <c r="G17" s="5">
        <f t="shared" si="3"/>
        <v>13.888888888888879</v>
      </c>
      <c r="H17" s="64">
        <f t="shared" si="4"/>
        <v>15.000000000000009</v>
      </c>
    </row>
    <row r="18" spans="1:8" ht="20.45" customHeight="1">
      <c r="A18" s="70">
        <v>12</v>
      </c>
      <c r="B18" s="71"/>
      <c r="C18" s="58">
        <v>0</v>
      </c>
      <c r="D18" s="52">
        <v>0</v>
      </c>
      <c r="E18" s="26">
        <v>0</v>
      </c>
      <c r="F18" s="58">
        <f t="shared" si="2"/>
        <v>11.999999999999998</v>
      </c>
      <c r="G18" s="5">
        <f t="shared" si="3"/>
        <v>13.333333333333323</v>
      </c>
      <c r="H18" s="64">
        <f t="shared" si="4"/>
        <v>14.545454545454554</v>
      </c>
    </row>
    <row r="19" spans="1:8" ht="20.45" customHeight="1">
      <c r="A19" s="70">
        <v>13</v>
      </c>
      <c r="B19" s="71"/>
      <c r="C19" s="58">
        <v>0</v>
      </c>
      <c r="D19" s="52">
        <v>0</v>
      </c>
      <c r="E19" s="26">
        <v>0</v>
      </c>
      <c r="F19" s="58">
        <f t="shared" si="2"/>
        <v>11.333333333333332</v>
      </c>
      <c r="G19" s="5">
        <f t="shared" si="3"/>
        <v>12.777777777777768</v>
      </c>
      <c r="H19" s="64">
        <f t="shared" si="4"/>
        <v>14.090909090909099</v>
      </c>
    </row>
    <row r="20" spans="1:8" ht="20.45" customHeight="1">
      <c r="A20" s="70">
        <v>14</v>
      </c>
      <c r="B20" s="71"/>
      <c r="C20" s="58">
        <v>0</v>
      </c>
      <c r="D20" s="52">
        <v>0</v>
      </c>
      <c r="E20" s="26">
        <v>0</v>
      </c>
      <c r="F20" s="58">
        <f t="shared" si="2"/>
        <v>10.666666666666666</v>
      </c>
      <c r="G20" s="5">
        <f t="shared" si="3"/>
        <v>12.222222222222213</v>
      </c>
      <c r="H20" s="64">
        <f t="shared" si="4"/>
        <v>13.636363636363644</v>
      </c>
    </row>
    <row r="21" spans="1:8" ht="20.45" customHeight="1">
      <c r="A21" s="70">
        <v>15</v>
      </c>
      <c r="B21" s="71"/>
      <c r="C21" s="58">
        <v>0</v>
      </c>
      <c r="D21" s="52">
        <v>0</v>
      </c>
      <c r="E21" s="26">
        <v>0</v>
      </c>
      <c r="F21" s="58">
        <f t="shared" si="2"/>
        <v>10</v>
      </c>
      <c r="G21" s="5">
        <f t="shared" si="3"/>
        <v>11.666666666666657</v>
      </c>
      <c r="H21" s="64">
        <f t="shared" si="4"/>
        <v>13.181818181818189</v>
      </c>
    </row>
    <row r="22" spans="1:8" ht="20.45" customHeight="1">
      <c r="A22" s="70">
        <v>16</v>
      </c>
      <c r="B22" s="71"/>
      <c r="C22" s="58">
        <v>0</v>
      </c>
      <c r="D22" s="52">
        <v>0</v>
      </c>
      <c r="E22" s="26">
        <v>0</v>
      </c>
      <c r="F22" s="68">
        <v>0</v>
      </c>
      <c r="G22" s="5">
        <f t="shared" si="3"/>
        <v>11.111111111111102</v>
      </c>
      <c r="H22" s="64">
        <f t="shared" si="4"/>
        <v>12.727272727272734</v>
      </c>
    </row>
    <row r="23" spans="1:8" ht="20.45" customHeight="1">
      <c r="A23" s="70">
        <v>17</v>
      </c>
      <c r="B23" s="71"/>
      <c r="C23" s="58">
        <v>0</v>
      </c>
      <c r="D23" s="52">
        <v>0</v>
      </c>
      <c r="E23" s="26">
        <v>0</v>
      </c>
      <c r="F23" s="68">
        <v>0</v>
      </c>
      <c r="G23" s="5">
        <f t="shared" si="3"/>
        <v>10.555555555555546</v>
      </c>
      <c r="H23" s="64">
        <f t="shared" si="4"/>
        <v>12.272727272727279</v>
      </c>
    </row>
    <row r="24" spans="1:8" ht="20.45" customHeight="1">
      <c r="A24" s="70">
        <v>18</v>
      </c>
      <c r="B24" s="71"/>
      <c r="C24" s="58">
        <v>0</v>
      </c>
      <c r="D24" s="52">
        <v>0</v>
      </c>
      <c r="E24" s="26">
        <v>0</v>
      </c>
      <c r="F24" s="68">
        <v>0</v>
      </c>
      <c r="G24" s="5">
        <f>G23-(10/18)</f>
        <v>9.9999999999999911</v>
      </c>
      <c r="H24" s="64">
        <f t="shared" si="4"/>
        <v>11.818181818181824</v>
      </c>
    </row>
    <row r="25" spans="1:8" ht="20.45" customHeight="1">
      <c r="A25" s="70">
        <v>19</v>
      </c>
      <c r="B25" s="71"/>
      <c r="C25" s="58">
        <v>0</v>
      </c>
      <c r="D25" s="52">
        <v>0</v>
      </c>
      <c r="E25" s="26">
        <v>0</v>
      </c>
      <c r="F25" s="68">
        <v>0</v>
      </c>
      <c r="G25" s="6">
        <v>0</v>
      </c>
      <c r="H25" s="64">
        <f t="shared" si="4"/>
        <v>11.363636363636369</v>
      </c>
    </row>
    <row r="26" spans="1:8" ht="20.45" customHeight="1">
      <c r="A26" s="70">
        <v>20</v>
      </c>
      <c r="B26" s="71"/>
      <c r="C26" s="58">
        <v>0</v>
      </c>
      <c r="D26" s="52">
        <v>0</v>
      </c>
      <c r="E26" s="26">
        <v>0</v>
      </c>
      <c r="F26" s="68">
        <v>0</v>
      </c>
      <c r="G26" s="6">
        <v>0</v>
      </c>
      <c r="H26" s="64">
        <f t="shared" si="4"/>
        <v>10.909090909090914</v>
      </c>
    </row>
    <row r="27" spans="1:8" ht="20.45" customHeight="1">
      <c r="A27" s="70">
        <v>21</v>
      </c>
      <c r="B27" s="71"/>
      <c r="C27" s="58">
        <v>0</v>
      </c>
      <c r="D27" s="52">
        <v>0</v>
      </c>
      <c r="E27" s="26">
        <v>0</v>
      </c>
      <c r="F27" s="68">
        <v>0</v>
      </c>
      <c r="G27" s="6">
        <v>0</v>
      </c>
      <c r="H27" s="64">
        <f t="shared" si="4"/>
        <v>10.454545454545459</v>
      </c>
    </row>
    <row r="28" spans="1:8" ht="20.45" customHeight="1">
      <c r="A28" s="70">
        <v>22</v>
      </c>
      <c r="B28" s="71"/>
      <c r="C28" s="58">
        <v>0</v>
      </c>
      <c r="D28" s="52">
        <v>0</v>
      </c>
      <c r="E28" s="26">
        <v>0</v>
      </c>
      <c r="F28" s="68">
        <v>0</v>
      </c>
      <c r="G28" s="6">
        <v>0</v>
      </c>
      <c r="H28" s="64">
        <f t="shared" si="4"/>
        <v>10.000000000000004</v>
      </c>
    </row>
    <row r="29" spans="1:8" ht="20.45" customHeight="1">
      <c r="A29" s="70">
        <v>23</v>
      </c>
      <c r="B29" s="71"/>
      <c r="C29" s="58">
        <v>0</v>
      </c>
      <c r="D29" s="52">
        <v>0</v>
      </c>
      <c r="E29" s="26">
        <v>0</v>
      </c>
      <c r="F29" s="68">
        <v>0</v>
      </c>
      <c r="G29" s="6">
        <v>0</v>
      </c>
      <c r="H29" s="65">
        <v>0</v>
      </c>
    </row>
    <row r="30" spans="1:8" ht="20.45" customHeight="1">
      <c r="A30" s="70">
        <v>24</v>
      </c>
      <c r="B30" s="71"/>
      <c r="C30" s="58">
        <v>0</v>
      </c>
      <c r="D30" s="52">
        <v>0</v>
      </c>
      <c r="E30" s="26">
        <v>0</v>
      </c>
      <c r="F30" s="68">
        <v>0</v>
      </c>
      <c r="G30" s="6">
        <v>0</v>
      </c>
      <c r="H30" s="65">
        <v>0</v>
      </c>
    </row>
    <row r="31" spans="1:8" ht="20.45" customHeight="1" thickBot="1">
      <c r="A31" s="72">
        <v>25</v>
      </c>
      <c r="B31" s="73"/>
      <c r="C31" s="59">
        <v>0</v>
      </c>
      <c r="D31" s="53">
        <v>0</v>
      </c>
      <c r="E31" s="37">
        <v>0</v>
      </c>
      <c r="F31" s="69">
        <v>0</v>
      </c>
      <c r="G31" s="38">
        <v>0</v>
      </c>
      <c r="H31" s="66">
        <v>0</v>
      </c>
    </row>
    <row r="32" spans="1:8" ht="25.5" customHeight="1">
      <c r="A32" s="10"/>
      <c r="B32" s="10"/>
      <c r="C32" s="11"/>
      <c r="D32" s="11"/>
      <c r="E32" s="10"/>
      <c r="F32" s="10"/>
      <c r="G32" s="10"/>
      <c r="H32" s="41" t="s">
        <v>12</v>
      </c>
    </row>
    <row r="33" spans="1:8" ht="10.5" customHeight="1">
      <c r="A33" s="10"/>
      <c r="B33" s="10"/>
      <c r="C33" s="11"/>
      <c r="D33" s="11"/>
      <c r="E33" s="10"/>
      <c r="F33" s="10"/>
      <c r="G33" s="10"/>
      <c r="H33" s="41"/>
    </row>
    <row r="34" spans="1:8" ht="15.75" customHeight="1">
      <c r="A34" s="8" t="s">
        <v>16</v>
      </c>
      <c r="B34" s="8"/>
      <c r="C34" s="8"/>
      <c r="D34" s="8"/>
      <c r="E34" s="8"/>
      <c r="F34" s="8"/>
      <c r="G34" s="8"/>
      <c r="H34" s="8"/>
    </row>
  </sheetData>
  <mergeCells count="28">
    <mergeCell ref="A1:H1"/>
    <mergeCell ref="A9:B9"/>
    <mergeCell ref="A6:B6"/>
    <mergeCell ref="A7:B7"/>
    <mergeCell ref="A8:B8"/>
    <mergeCell ref="A3:A5"/>
    <mergeCell ref="A14:B14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26:B26"/>
    <mergeCell ref="A27:B27"/>
    <mergeCell ref="A28:B28"/>
    <mergeCell ref="A29:B29"/>
  </mergeCells>
  <phoneticPr fontId="1" type="noConversion"/>
  <pageMargins left="0.59055118110236227" right="0.59055118110236227" top="0.9055118110236221" bottom="0.78740157480314965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showGridLines="0" topLeftCell="A25" workbookViewId="0">
      <selection activeCell="H41" sqref="H41"/>
    </sheetView>
  </sheetViews>
  <sheetFormatPr defaultRowHeight="13.5"/>
  <cols>
    <col min="1" max="1" width="8" style="7" customWidth="1"/>
    <col min="2" max="2" width="10.77734375" style="7" customWidth="1"/>
    <col min="3" max="14" width="5.33203125" style="7" customWidth="1"/>
  </cols>
  <sheetData>
    <row r="1" spans="1:14" ht="25.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0" customHeight="1" thickBo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4" t="s">
        <v>13</v>
      </c>
      <c r="N2" s="84"/>
    </row>
    <row r="3" spans="1:14" ht="24.95" customHeight="1">
      <c r="A3" s="77" t="s">
        <v>7</v>
      </c>
      <c r="B3" s="27" t="s">
        <v>2</v>
      </c>
      <c r="C3" s="85">
        <v>1</v>
      </c>
      <c r="D3" s="86"/>
      <c r="E3" s="87">
        <v>2</v>
      </c>
      <c r="F3" s="88"/>
      <c r="G3" s="85">
        <v>3</v>
      </c>
      <c r="H3" s="86"/>
      <c r="I3" s="87">
        <v>4</v>
      </c>
      <c r="J3" s="88"/>
      <c r="K3" s="85">
        <v>5</v>
      </c>
      <c r="L3" s="86"/>
      <c r="M3" s="87">
        <v>6</v>
      </c>
      <c r="N3" s="89"/>
    </row>
    <row r="4" spans="1:14" ht="24.95" customHeight="1">
      <c r="A4" s="78"/>
      <c r="B4" s="15" t="s">
        <v>3</v>
      </c>
      <c r="C4" s="80">
        <v>16</v>
      </c>
      <c r="D4" s="81"/>
      <c r="E4" s="82">
        <f>2*16</f>
        <v>32</v>
      </c>
      <c r="F4" s="83"/>
      <c r="G4" s="80">
        <f>3*16</f>
        <v>48</v>
      </c>
      <c r="H4" s="81"/>
      <c r="I4" s="82">
        <f>4*16</f>
        <v>64</v>
      </c>
      <c r="J4" s="83"/>
      <c r="K4" s="80">
        <f>5*16</f>
        <v>80</v>
      </c>
      <c r="L4" s="81"/>
      <c r="M4" s="82">
        <f>6*16</f>
        <v>96</v>
      </c>
      <c r="N4" s="90"/>
    </row>
    <row r="5" spans="1:14" ht="24.95" customHeight="1" thickBot="1">
      <c r="A5" s="79"/>
      <c r="B5" s="16" t="s">
        <v>0</v>
      </c>
      <c r="C5" s="13" t="s">
        <v>4</v>
      </c>
      <c r="D5" s="17" t="s">
        <v>5</v>
      </c>
      <c r="E5" s="21" t="s">
        <v>4</v>
      </c>
      <c r="F5" s="12" t="s">
        <v>5</v>
      </c>
      <c r="G5" s="13" t="s">
        <v>4</v>
      </c>
      <c r="H5" s="17" t="s">
        <v>5</v>
      </c>
      <c r="I5" s="21" t="s">
        <v>4</v>
      </c>
      <c r="J5" s="12" t="s">
        <v>5</v>
      </c>
      <c r="K5" s="13" t="s">
        <v>4</v>
      </c>
      <c r="L5" s="17" t="s">
        <v>5</v>
      </c>
      <c r="M5" s="21" t="s">
        <v>4</v>
      </c>
      <c r="N5" s="28" t="s">
        <v>5</v>
      </c>
    </row>
    <row r="6" spans="1:14" ht="19.5" customHeight="1" thickTop="1">
      <c r="A6" s="75">
        <v>0</v>
      </c>
      <c r="B6" s="76"/>
      <c r="C6" s="2">
        <f>20*5</f>
        <v>100</v>
      </c>
      <c r="D6" s="18">
        <v>20</v>
      </c>
      <c r="E6" s="22">
        <f>20*5</f>
        <v>100</v>
      </c>
      <c r="F6" s="23">
        <v>20</v>
      </c>
      <c r="G6" s="20">
        <f>20*5</f>
        <v>100</v>
      </c>
      <c r="H6" s="25">
        <v>20</v>
      </c>
      <c r="I6" s="22">
        <f>20*5</f>
        <v>100</v>
      </c>
      <c r="J6" s="3">
        <v>20</v>
      </c>
      <c r="K6" s="20">
        <f>20*5</f>
        <v>100</v>
      </c>
      <c r="L6" s="25">
        <v>20</v>
      </c>
      <c r="M6" s="22">
        <f>20*5</f>
        <v>100</v>
      </c>
      <c r="N6" s="29">
        <v>20</v>
      </c>
    </row>
    <row r="7" spans="1:14" ht="19.5" customHeight="1">
      <c r="A7" s="70">
        <v>1</v>
      </c>
      <c r="B7" s="71"/>
      <c r="C7" s="14">
        <f>17*5</f>
        <v>85</v>
      </c>
      <c r="D7" s="19">
        <f>D6-(10/3)</f>
        <v>16.666666666666668</v>
      </c>
      <c r="E7" s="24">
        <f>19*5</f>
        <v>95</v>
      </c>
      <c r="F7" s="5">
        <f t="shared" ref="F7:F13" si="0">F6-(10/7)</f>
        <v>18.571428571428573</v>
      </c>
      <c r="G7" s="14">
        <f>19*5</f>
        <v>95</v>
      </c>
      <c r="H7" s="19">
        <f t="shared" ref="H7:H17" si="1">H6-(10/11)</f>
        <v>19.09090909090909</v>
      </c>
      <c r="I7" s="24">
        <f>19*5</f>
        <v>95</v>
      </c>
      <c r="J7" s="5">
        <f t="shared" ref="J7:J21" si="2">J6-(10/15)</f>
        <v>19.333333333333332</v>
      </c>
      <c r="K7" s="14">
        <f>19*5</f>
        <v>95</v>
      </c>
      <c r="L7" s="19">
        <f>L6-(10/19)</f>
        <v>19.473684210526315</v>
      </c>
      <c r="M7" s="24">
        <f>20*5</f>
        <v>100</v>
      </c>
      <c r="N7" s="30">
        <f>N6-(10/23)</f>
        <v>19.565217391304348</v>
      </c>
    </row>
    <row r="8" spans="1:14" ht="19.5" customHeight="1">
      <c r="A8" s="70">
        <v>2</v>
      </c>
      <c r="B8" s="71"/>
      <c r="C8" s="14">
        <f>13*5</f>
        <v>65</v>
      </c>
      <c r="D8" s="19">
        <f>D7-(10/3)</f>
        <v>13.333333333333334</v>
      </c>
      <c r="E8" s="24">
        <f>17*5</f>
        <v>85</v>
      </c>
      <c r="F8" s="5">
        <f t="shared" si="0"/>
        <v>17.142857142857146</v>
      </c>
      <c r="G8" s="14">
        <f>18*5</f>
        <v>90</v>
      </c>
      <c r="H8" s="19">
        <f t="shared" si="1"/>
        <v>18.18181818181818</v>
      </c>
      <c r="I8" s="24">
        <f>19*5</f>
        <v>95</v>
      </c>
      <c r="J8" s="5">
        <f t="shared" si="2"/>
        <v>18.666666666666664</v>
      </c>
      <c r="K8" s="14">
        <f>19*5</f>
        <v>95</v>
      </c>
      <c r="L8" s="19">
        <f t="shared" ref="L8:L25" si="3">L7-(10/19)</f>
        <v>18.94736842105263</v>
      </c>
      <c r="M8" s="24">
        <f>19*5</f>
        <v>95</v>
      </c>
      <c r="N8" s="30">
        <f t="shared" ref="N8:N29" si="4">N7-(10/23)</f>
        <v>19.130434782608695</v>
      </c>
    </row>
    <row r="9" spans="1:14" ht="19.5" customHeight="1">
      <c r="A9" s="70">
        <v>3</v>
      </c>
      <c r="B9" s="71"/>
      <c r="C9" s="4">
        <f>10*5</f>
        <v>50</v>
      </c>
      <c r="D9" s="19">
        <f>D8-(10/3)</f>
        <v>10</v>
      </c>
      <c r="E9" s="24">
        <f>16*5</f>
        <v>80</v>
      </c>
      <c r="F9" s="5">
        <f t="shared" si="0"/>
        <v>15.714285714285717</v>
      </c>
      <c r="G9" s="14">
        <f>17*5</f>
        <v>85</v>
      </c>
      <c r="H9" s="19">
        <f t="shared" si="1"/>
        <v>17.27272727272727</v>
      </c>
      <c r="I9" s="24">
        <f>18*5</f>
        <v>90</v>
      </c>
      <c r="J9" s="5">
        <f t="shared" si="2"/>
        <v>17.999999999999996</v>
      </c>
      <c r="K9" s="14">
        <f>18*5</f>
        <v>90</v>
      </c>
      <c r="L9" s="19">
        <f t="shared" si="3"/>
        <v>18.421052631578945</v>
      </c>
      <c r="M9" s="24">
        <f>19*5</f>
        <v>95</v>
      </c>
      <c r="N9" s="30">
        <f t="shared" si="4"/>
        <v>18.695652173913043</v>
      </c>
    </row>
    <row r="10" spans="1:14" ht="19.5" customHeight="1">
      <c r="A10" s="70">
        <v>4</v>
      </c>
      <c r="B10" s="71"/>
      <c r="C10" s="4">
        <v>0</v>
      </c>
      <c r="D10" s="19">
        <v>0</v>
      </c>
      <c r="E10" s="24">
        <f>14*5</f>
        <v>70</v>
      </c>
      <c r="F10" s="5">
        <f t="shared" si="0"/>
        <v>14.285714285714288</v>
      </c>
      <c r="G10" s="14">
        <f>16*5</f>
        <v>80</v>
      </c>
      <c r="H10" s="19">
        <f t="shared" si="1"/>
        <v>16.36363636363636</v>
      </c>
      <c r="I10" s="24">
        <f>17*5</f>
        <v>85</v>
      </c>
      <c r="J10" s="5">
        <f t="shared" si="2"/>
        <v>17.333333333333329</v>
      </c>
      <c r="K10" s="14">
        <f>18*5</f>
        <v>90</v>
      </c>
      <c r="L10" s="19">
        <f t="shared" si="3"/>
        <v>17.89473684210526</v>
      </c>
      <c r="M10" s="24">
        <f>18*5</f>
        <v>90</v>
      </c>
      <c r="N10" s="30">
        <f t="shared" si="4"/>
        <v>18.260869565217391</v>
      </c>
    </row>
    <row r="11" spans="1:14" ht="19.5" customHeight="1">
      <c r="A11" s="70">
        <v>5</v>
      </c>
      <c r="B11" s="71"/>
      <c r="C11" s="4">
        <v>0</v>
      </c>
      <c r="D11" s="19">
        <v>0</v>
      </c>
      <c r="E11" s="24">
        <f>13*5</f>
        <v>65</v>
      </c>
      <c r="F11" s="5">
        <f t="shared" si="0"/>
        <v>12.857142857142859</v>
      </c>
      <c r="G11" s="14">
        <f>15*5</f>
        <v>75</v>
      </c>
      <c r="H11" s="19">
        <f t="shared" si="1"/>
        <v>15.454545454545451</v>
      </c>
      <c r="I11" s="24">
        <f>17*5</f>
        <v>85</v>
      </c>
      <c r="J11" s="5">
        <f t="shared" si="2"/>
        <v>16.666666666666661</v>
      </c>
      <c r="K11" s="14">
        <f>17*5</f>
        <v>85</v>
      </c>
      <c r="L11" s="19">
        <f t="shared" si="3"/>
        <v>17.368421052631575</v>
      </c>
      <c r="M11" s="24">
        <f>18*5</f>
        <v>90</v>
      </c>
      <c r="N11" s="30">
        <f t="shared" si="4"/>
        <v>17.826086956521738</v>
      </c>
    </row>
    <row r="12" spans="1:14" ht="19.5" customHeight="1">
      <c r="A12" s="70">
        <v>6</v>
      </c>
      <c r="B12" s="71"/>
      <c r="C12" s="4">
        <v>0</v>
      </c>
      <c r="D12" s="19">
        <v>0</v>
      </c>
      <c r="E12" s="24">
        <f>11*5</f>
        <v>55</v>
      </c>
      <c r="F12" s="5">
        <f t="shared" si="0"/>
        <v>11.428571428571431</v>
      </c>
      <c r="G12" s="14">
        <f>15*5</f>
        <v>75</v>
      </c>
      <c r="H12" s="19">
        <f t="shared" si="1"/>
        <v>14.545454545454543</v>
      </c>
      <c r="I12" s="24">
        <f>16*5</f>
        <v>80</v>
      </c>
      <c r="J12" s="5">
        <f t="shared" si="2"/>
        <v>15.999999999999995</v>
      </c>
      <c r="K12" s="14">
        <f>17*5</f>
        <v>85</v>
      </c>
      <c r="L12" s="19">
        <f t="shared" si="3"/>
        <v>16.84210526315789</v>
      </c>
      <c r="M12" s="24">
        <f>17*5</f>
        <v>85</v>
      </c>
      <c r="N12" s="30">
        <f t="shared" si="4"/>
        <v>17.391304347826086</v>
      </c>
    </row>
    <row r="13" spans="1:14" ht="19.5" customHeight="1">
      <c r="A13" s="70">
        <v>7</v>
      </c>
      <c r="B13" s="71"/>
      <c r="C13" s="4">
        <v>0</v>
      </c>
      <c r="D13" s="19">
        <v>0</v>
      </c>
      <c r="E13" s="24">
        <f>10*5</f>
        <v>50</v>
      </c>
      <c r="F13" s="5">
        <f t="shared" si="0"/>
        <v>10.000000000000002</v>
      </c>
      <c r="G13" s="14">
        <f>14*5</f>
        <v>70</v>
      </c>
      <c r="H13" s="19">
        <f t="shared" si="1"/>
        <v>13.636363636363635</v>
      </c>
      <c r="I13" s="24">
        <f>15*5</f>
        <v>75</v>
      </c>
      <c r="J13" s="5">
        <f t="shared" si="2"/>
        <v>15.333333333333329</v>
      </c>
      <c r="K13" s="14">
        <f>16*5</f>
        <v>80</v>
      </c>
      <c r="L13" s="19">
        <f t="shared" si="3"/>
        <v>16.315789473684205</v>
      </c>
      <c r="M13" s="24">
        <f>17*5</f>
        <v>85</v>
      </c>
      <c r="N13" s="30">
        <f t="shared" si="4"/>
        <v>16.956521739130434</v>
      </c>
    </row>
    <row r="14" spans="1:14" ht="19.5" customHeight="1">
      <c r="A14" s="70">
        <v>8</v>
      </c>
      <c r="B14" s="71"/>
      <c r="C14" s="4">
        <v>0</v>
      </c>
      <c r="D14" s="19">
        <v>0</v>
      </c>
      <c r="E14" s="24">
        <v>0</v>
      </c>
      <c r="F14" s="5">
        <v>0</v>
      </c>
      <c r="G14" s="14">
        <f>13*5</f>
        <v>65</v>
      </c>
      <c r="H14" s="19">
        <f t="shared" si="1"/>
        <v>12.727272727272727</v>
      </c>
      <c r="I14" s="24">
        <f>15*5</f>
        <v>75</v>
      </c>
      <c r="J14" s="5">
        <f t="shared" si="2"/>
        <v>14.666666666666663</v>
      </c>
      <c r="K14" s="14">
        <f>16*5</f>
        <v>80</v>
      </c>
      <c r="L14" s="19">
        <f t="shared" si="3"/>
        <v>15.78947368421052</v>
      </c>
      <c r="M14" s="24">
        <f>17*5</f>
        <v>85</v>
      </c>
      <c r="N14" s="30">
        <f t="shared" si="4"/>
        <v>16.521739130434781</v>
      </c>
    </row>
    <row r="15" spans="1:14" ht="19.5" customHeight="1">
      <c r="A15" s="70">
        <v>9</v>
      </c>
      <c r="B15" s="71"/>
      <c r="C15" s="4">
        <v>0</v>
      </c>
      <c r="D15" s="19">
        <v>0</v>
      </c>
      <c r="E15" s="24">
        <v>0</v>
      </c>
      <c r="F15" s="5">
        <v>0</v>
      </c>
      <c r="G15" s="14">
        <f>12*5</f>
        <v>60</v>
      </c>
      <c r="H15" s="19">
        <f t="shared" si="1"/>
        <v>11.818181818181818</v>
      </c>
      <c r="I15" s="24">
        <f>14*5</f>
        <v>70</v>
      </c>
      <c r="J15" s="5">
        <f t="shared" si="2"/>
        <v>13.999999999999996</v>
      </c>
      <c r="K15" s="14">
        <f>15*5</f>
        <v>75</v>
      </c>
      <c r="L15" s="19">
        <f t="shared" si="3"/>
        <v>15.263157894736835</v>
      </c>
      <c r="M15" s="24">
        <f>16*5</f>
        <v>80</v>
      </c>
      <c r="N15" s="30">
        <f t="shared" si="4"/>
        <v>16.086956521739129</v>
      </c>
    </row>
    <row r="16" spans="1:14" ht="19.5" customHeight="1">
      <c r="A16" s="70">
        <v>10</v>
      </c>
      <c r="B16" s="71"/>
      <c r="C16" s="4">
        <v>0</v>
      </c>
      <c r="D16" s="19">
        <v>0</v>
      </c>
      <c r="E16" s="24">
        <v>0</v>
      </c>
      <c r="F16" s="5">
        <v>0</v>
      </c>
      <c r="G16" s="14">
        <f>11*5</f>
        <v>55</v>
      </c>
      <c r="H16" s="19">
        <f t="shared" si="1"/>
        <v>10.90909090909091</v>
      </c>
      <c r="I16" s="24">
        <f>13*5</f>
        <v>65</v>
      </c>
      <c r="J16" s="5">
        <f t="shared" si="2"/>
        <v>13.33333333333333</v>
      </c>
      <c r="K16" s="14">
        <f>15*5</f>
        <v>75</v>
      </c>
      <c r="L16" s="19">
        <f t="shared" si="3"/>
        <v>14.73684210526315</v>
      </c>
      <c r="M16" s="24">
        <f>16*5</f>
        <v>80</v>
      </c>
      <c r="N16" s="30">
        <f t="shared" si="4"/>
        <v>15.652173913043477</v>
      </c>
    </row>
    <row r="17" spans="1:14" ht="19.5" customHeight="1">
      <c r="A17" s="70">
        <v>11</v>
      </c>
      <c r="B17" s="71"/>
      <c r="C17" s="4">
        <v>0</v>
      </c>
      <c r="D17" s="19">
        <v>0</v>
      </c>
      <c r="E17" s="24">
        <v>0</v>
      </c>
      <c r="F17" s="5">
        <v>0</v>
      </c>
      <c r="G17" s="14">
        <f>10*5</f>
        <v>50</v>
      </c>
      <c r="H17" s="19">
        <f t="shared" si="1"/>
        <v>10.000000000000002</v>
      </c>
      <c r="I17" s="24">
        <f>13*5</f>
        <v>65</v>
      </c>
      <c r="J17" s="5">
        <f t="shared" si="2"/>
        <v>12.666666666666664</v>
      </c>
      <c r="K17" s="14">
        <f>14*5</f>
        <v>70</v>
      </c>
      <c r="L17" s="19">
        <f t="shared" si="3"/>
        <v>14.210526315789465</v>
      </c>
      <c r="M17" s="24">
        <f>15*5</f>
        <v>75</v>
      </c>
      <c r="N17" s="30">
        <f t="shared" si="4"/>
        <v>15.217391304347824</v>
      </c>
    </row>
    <row r="18" spans="1:14" ht="19.5" customHeight="1">
      <c r="A18" s="70">
        <v>12</v>
      </c>
      <c r="B18" s="71"/>
      <c r="C18" s="4">
        <v>0</v>
      </c>
      <c r="D18" s="19">
        <v>0</v>
      </c>
      <c r="E18" s="24">
        <v>0</v>
      </c>
      <c r="F18" s="5">
        <v>0</v>
      </c>
      <c r="G18" s="14">
        <v>0</v>
      </c>
      <c r="H18" s="26">
        <v>0</v>
      </c>
      <c r="I18" s="24">
        <f>12*5</f>
        <v>60</v>
      </c>
      <c r="J18" s="5">
        <f t="shared" si="2"/>
        <v>11.999999999999998</v>
      </c>
      <c r="K18" s="14">
        <f>14*5</f>
        <v>70</v>
      </c>
      <c r="L18" s="19">
        <f t="shared" si="3"/>
        <v>13.68421052631578</v>
      </c>
      <c r="M18" s="24">
        <f>15*5</f>
        <v>75</v>
      </c>
      <c r="N18" s="30">
        <f t="shared" si="4"/>
        <v>14.782608695652172</v>
      </c>
    </row>
    <row r="19" spans="1:14" ht="19.5" customHeight="1">
      <c r="A19" s="70">
        <v>13</v>
      </c>
      <c r="B19" s="71"/>
      <c r="C19" s="4">
        <v>0</v>
      </c>
      <c r="D19" s="19">
        <v>0</v>
      </c>
      <c r="E19" s="24">
        <v>0</v>
      </c>
      <c r="F19" s="5">
        <v>0</v>
      </c>
      <c r="G19" s="14">
        <v>0</v>
      </c>
      <c r="H19" s="26">
        <v>0</v>
      </c>
      <c r="I19" s="24">
        <f>11*5</f>
        <v>55</v>
      </c>
      <c r="J19" s="5">
        <f t="shared" si="2"/>
        <v>11.333333333333332</v>
      </c>
      <c r="K19" s="14">
        <f>13*5</f>
        <v>65</v>
      </c>
      <c r="L19" s="19">
        <f t="shared" si="3"/>
        <v>13.157894736842096</v>
      </c>
      <c r="M19" s="24">
        <f>14*5</f>
        <v>70</v>
      </c>
      <c r="N19" s="30">
        <f t="shared" si="4"/>
        <v>14.34782608695652</v>
      </c>
    </row>
    <row r="20" spans="1:14" ht="19.5" customHeight="1">
      <c r="A20" s="70">
        <v>14</v>
      </c>
      <c r="B20" s="71"/>
      <c r="C20" s="4">
        <v>0</v>
      </c>
      <c r="D20" s="19">
        <v>0</v>
      </c>
      <c r="E20" s="24">
        <v>0</v>
      </c>
      <c r="F20" s="5">
        <v>0</v>
      </c>
      <c r="G20" s="14">
        <v>0</v>
      </c>
      <c r="H20" s="26">
        <v>0</v>
      </c>
      <c r="I20" s="24">
        <f>11*5</f>
        <v>55</v>
      </c>
      <c r="J20" s="5">
        <f t="shared" si="2"/>
        <v>10.666666666666666</v>
      </c>
      <c r="K20" s="14">
        <f>13*5</f>
        <v>65</v>
      </c>
      <c r="L20" s="19">
        <f t="shared" si="3"/>
        <v>12.631578947368411</v>
      </c>
      <c r="M20" s="24">
        <f>14*5</f>
        <v>70</v>
      </c>
      <c r="N20" s="30">
        <f t="shared" si="4"/>
        <v>13.913043478260867</v>
      </c>
    </row>
    <row r="21" spans="1:14" ht="19.5" customHeight="1">
      <c r="A21" s="70">
        <v>15</v>
      </c>
      <c r="B21" s="71"/>
      <c r="C21" s="4">
        <v>0</v>
      </c>
      <c r="D21" s="19">
        <v>0</v>
      </c>
      <c r="E21" s="24">
        <v>0</v>
      </c>
      <c r="F21" s="5">
        <v>0</v>
      </c>
      <c r="G21" s="14">
        <v>0</v>
      </c>
      <c r="H21" s="26">
        <v>0</v>
      </c>
      <c r="I21" s="24">
        <f>10*5</f>
        <v>50</v>
      </c>
      <c r="J21" s="5">
        <f t="shared" si="2"/>
        <v>10</v>
      </c>
      <c r="K21" s="14">
        <f>12*5</f>
        <v>60</v>
      </c>
      <c r="L21" s="19">
        <f t="shared" si="3"/>
        <v>12.105263157894726</v>
      </c>
      <c r="M21" s="24">
        <f>13*5</f>
        <v>65</v>
      </c>
      <c r="N21" s="30">
        <f t="shared" si="4"/>
        <v>13.478260869565215</v>
      </c>
    </row>
    <row r="22" spans="1:14" ht="19.5" customHeight="1">
      <c r="A22" s="70">
        <v>16</v>
      </c>
      <c r="B22" s="71"/>
      <c r="C22" s="4">
        <v>0</v>
      </c>
      <c r="D22" s="19">
        <v>0</v>
      </c>
      <c r="E22" s="24">
        <v>0</v>
      </c>
      <c r="F22" s="5">
        <v>0</v>
      </c>
      <c r="G22" s="14">
        <v>0</v>
      </c>
      <c r="H22" s="26">
        <v>0</v>
      </c>
      <c r="I22" s="24">
        <v>0</v>
      </c>
      <c r="J22" s="6">
        <v>0</v>
      </c>
      <c r="K22" s="14">
        <f>12*5</f>
        <v>60</v>
      </c>
      <c r="L22" s="19">
        <f t="shared" si="3"/>
        <v>11.578947368421041</v>
      </c>
      <c r="M22" s="24">
        <f>13*5</f>
        <v>65</v>
      </c>
      <c r="N22" s="30">
        <f t="shared" si="4"/>
        <v>13.043478260869563</v>
      </c>
    </row>
    <row r="23" spans="1:14" ht="19.5" customHeight="1">
      <c r="A23" s="70">
        <v>17</v>
      </c>
      <c r="B23" s="71"/>
      <c r="C23" s="4">
        <v>0</v>
      </c>
      <c r="D23" s="19">
        <v>0</v>
      </c>
      <c r="E23" s="24">
        <v>0</v>
      </c>
      <c r="F23" s="5">
        <v>0</v>
      </c>
      <c r="G23" s="14">
        <v>0</v>
      </c>
      <c r="H23" s="26">
        <v>0</v>
      </c>
      <c r="I23" s="24">
        <v>0</v>
      </c>
      <c r="J23" s="6">
        <v>0</v>
      </c>
      <c r="K23" s="14">
        <f>11*5</f>
        <v>55</v>
      </c>
      <c r="L23" s="19">
        <f t="shared" si="3"/>
        <v>11.052631578947356</v>
      </c>
      <c r="M23" s="24">
        <f>13*5</f>
        <v>65</v>
      </c>
      <c r="N23" s="30">
        <f t="shared" si="4"/>
        <v>12.60869565217391</v>
      </c>
    </row>
    <row r="24" spans="1:14" ht="19.5" customHeight="1">
      <c r="A24" s="70">
        <v>18</v>
      </c>
      <c r="B24" s="71"/>
      <c r="C24" s="4">
        <v>0</v>
      </c>
      <c r="D24" s="19">
        <v>0</v>
      </c>
      <c r="E24" s="24">
        <v>0</v>
      </c>
      <c r="F24" s="5">
        <v>0</v>
      </c>
      <c r="G24" s="14">
        <v>0</v>
      </c>
      <c r="H24" s="26">
        <v>0</v>
      </c>
      <c r="I24" s="24">
        <v>0</v>
      </c>
      <c r="J24" s="6">
        <v>0</v>
      </c>
      <c r="K24" s="14">
        <f>11*5</f>
        <v>55</v>
      </c>
      <c r="L24" s="19">
        <f t="shared" si="3"/>
        <v>10.526315789473671</v>
      </c>
      <c r="M24" s="24">
        <f>12*5</f>
        <v>60</v>
      </c>
      <c r="N24" s="30">
        <f t="shared" si="4"/>
        <v>12.173913043478258</v>
      </c>
    </row>
    <row r="25" spans="1:14" ht="19.5" customHeight="1">
      <c r="A25" s="70">
        <v>19</v>
      </c>
      <c r="B25" s="71"/>
      <c r="C25" s="4">
        <v>0</v>
      </c>
      <c r="D25" s="19">
        <v>0</v>
      </c>
      <c r="E25" s="24">
        <v>0</v>
      </c>
      <c r="F25" s="5">
        <v>0</v>
      </c>
      <c r="G25" s="14">
        <v>0</v>
      </c>
      <c r="H25" s="26">
        <v>0</v>
      </c>
      <c r="I25" s="24">
        <v>0</v>
      </c>
      <c r="J25" s="6">
        <v>0</v>
      </c>
      <c r="K25" s="14">
        <f>10*5</f>
        <v>50</v>
      </c>
      <c r="L25" s="26">
        <f t="shared" si="3"/>
        <v>9.9999999999999858</v>
      </c>
      <c r="M25" s="24">
        <f>12*5</f>
        <v>60</v>
      </c>
      <c r="N25" s="30">
        <f t="shared" si="4"/>
        <v>11.739130434782606</v>
      </c>
    </row>
    <row r="26" spans="1:14" ht="19.5" customHeight="1">
      <c r="A26" s="70">
        <v>20</v>
      </c>
      <c r="B26" s="71"/>
      <c r="C26" s="4">
        <v>0</v>
      </c>
      <c r="D26" s="19">
        <v>0</v>
      </c>
      <c r="E26" s="24">
        <v>0</v>
      </c>
      <c r="F26" s="5">
        <v>0</v>
      </c>
      <c r="G26" s="14">
        <v>0</v>
      </c>
      <c r="H26" s="26">
        <v>0</v>
      </c>
      <c r="I26" s="24">
        <v>0</v>
      </c>
      <c r="J26" s="6">
        <v>0</v>
      </c>
      <c r="K26" s="14">
        <v>0</v>
      </c>
      <c r="L26" s="26">
        <v>0</v>
      </c>
      <c r="M26" s="24">
        <f>11*5</f>
        <v>55</v>
      </c>
      <c r="N26" s="30">
        <f t="shared" si="4"/>
        <v>11.304347826086953</v>
      </c>
    </row>
    <row r="27" spans="1:14" ht="19.5" customHeight="1">
      <c r="A27" s="70">
        <v>21</v>
      </c>
      <c r="B27" s="71"/>
      <c r="C27" s="4">
        <v>0</v>
      </c>
      <c r="D27" s="19">
        <v>0</v>
      </c>
      <c r="E27" s="24">
        <v>0</v>
      </c>
      <c r="F27" s="5">
        <v>0</v>
      </c>
      <c r="G27" s="14">
        <v>0</v>
      </c>
      <c r="H27" s="26">
        <v>0</v>
      </c>
      <c r="I27" s="24">
        <v>0</v>
      </c>
      <c r="J27" s="6">
        <v>0</v>
      </c>
      <c r="K27" s="14">
        <v>0</v>
      </c>
      <c r="L27" s="26">
        <v>0</v>
      </c>
      <c r="M27" s="24">
        <f>11*5</f>
        <v>55</v>
      </c>
      <c r="N27" s="30">
        <f t="shared" si="4"/>
        <v>10.869565217391301</v>
      </c>
    </row>
    <row r="28" spans="1:14" ht="19.5" customHeight="1">
      <c r="A28" s="70">
        <v>22</v>
      </c>
      <c r="B28" s="71"/>
      <c r="C28" s="4">
        <v>0</v>
      </c>
      <c r="D28" s="19">
        <v>0</v>
      </c>
      <c r="E28" s="24">
        <v>0</v>
      </c>
      <c r="F28" s="5">
        <v>0</v>
      </c>
      <c r="G28" s="14">
        <v>0</v>
      </c>
      <c r="H28" s="26">
        <v>0</v>
      </c>
      <c r="I28" s="24">
        <v>0</v>
      </c>
      <c r="J28" s="6">
        <v>0</v>
      </c>
      <c r="K28" s="14">
        <v>0</v>
      </c>
      <c r="L28" s="26">
        <v>0</v>
      </c>
      <c r="M28" s="24">
        <f>10*5</f>
        <v>50</v>
      </c>
      <c r="N28" s="30">
        <f t="shared" si="4"/>
        <v>10.434782608695649</v>
      </c>
    </row>
    <row r="29" spans="1:14" ht="19.5" customHeight="1">
      <c r="A29" s="70">
        <v>23</v>
      </c>
      <c r="B29" s="71"/>
      <c r="C29" s="4">
        <v>0</v>
      </c>
      <c r="D29" s="19">
        <v>0</v>
      </c>
      <c r="E29" s="24">
        <v>0</v>
      </c>
      <c r="F29" s="5">
        <v>0</v>
      </c>
      <c r="G29" s="14">
        <v>0</v>
      </c>
      <c r="H29" s="26">
        <v>0</v>
      </c>
      <c r="I29" s="24">
        <v>0</v>
      </c>
      <c r="J29" s="6">
        <v>0</v>
      </c>
      <c r="K29" s="14">
        <v>0</v>
      </c>
      <c r="L29" s="26">
        <v>0</v>
      </c>
      <c r="M29" s="24">
        <f>10*5</f>
        <v>50</v>
      </c>
      <c r="N29" s="31">
        <f t="shared" si="4"/>
        <v>9.9999999999999964</v>
      </c>
    </row>
    <row r="30" spans="1:14" ht="19.5" customHeight="1">
      <c r="A30" s="70">
        <v>24</v>
      </c>
      <c r="B30" s="71"/>
      <c r="C30" s="4">
        <v>0</v>
      </c>
      <c r="D30" s="19">
        <v>0</v>
      </c>
      <c r="E30" s="24">
        <v>0</v>
      </c>
      <c r="F30" s="5">
        <v>0</v>
      </c>
      <c r="G30" s="14">
        <v>0</v>
      </c>
      <c r="H30" s="26">
        <v>0</v>
      </c>
      <c r="I30" s="24">
        <v>0</v>
      </c>
      <c r="J30" s="6">
        <v>0</v>
      </c>
      <c r="K30" s="14">
        <v>0</v>
      </c>
      <c r="L30" s="26">
        <v>0</v>
      </c>
      <c r="M30" s="24">
        <v>0</v>
      </c>
      <c r="N30" s="31">
        <v>0</v>
      </c>
    </row>
    <row r="31" spans="1:14" ht="19.5" customHeight="1" thickBot="1">
      <c r="A31" s="72">
        <v>25</v>
      </c>
      <c r="B31" s="73"/>
      <c r="C31" s="32">
        <v>0</v>
      </c>
      <c r="D31" s="33">
        <v>0</v>
      </c>
      <c r="E31" s="34">
        <v>0</v>
      </c>
      <c r="F31" s="35">
        <v>0</v>
      </c>
      <c r="G31" s="36">
        <v>0</v>
      </c>
      <c r="H31" s="37">
        <v>0</v>
      </c>
      <c r="I31" s="34">
        <v>0</v>
      </c>
      <c r="J31" s="38">
        <v>0</v>
      </c>
      <c r="K31" s="36">
        <v>0</v>
      </c>
      <c r="L31" s="37">
        <v>0</v>
      </c>
      <c r="M31" s="34">
        <v>0</v>
      </c>
      <c r="N31" s="39">
        <v>0</v>
      </c>
    </row>
    <row r="32" spans="1:14" ht="33.75" customHeight="1">
      <c r="A32" s="10"/>
      <c r="B32" s="10"/>
      <c r="C32" s="10"/>
      <c r="D32" s="11"/>
      <c r="E32" s="11"/>
      <c r="F32" s="11"/>
      <c r="G32" s="11"/>
      <c r="H32" s="10"/>
      <c r="I32" s="11"/>
      <c r="J32" s="10"/>
      <c r="K32" s="11"/>
      <c r="L32" s="10"/>
      <c r="M32" s="40"/>
      <c r="N32" s="41" t="s">
        <v>11</v>
      </c>
    </row>
    <row r="33" spans="1:14" ht="18" customHeight="1">
      <c r="A33" s="8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8" customHeight="1">
      <c r="A34" s="91" t="s">
        <v>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8" customHeight="1">
      <c r="A35" s="8" t="s">
        <v>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42">
    <mergeCell ref="A34:N34"/>
    <mergeCell ref="A26:B26"/>
    <mergeCell ref="A27:B27"/>
    <mergeCell ref="A28:B28"/>
    <mergeCell ref="A29:B29"/>
    <mergeCell ref="A22:B22"/>
    <mergeCell ref="A23:B23"/>
    <mergeCell ref="A24:B24"/>
    <mergeCell ref="A25:B25"/>
    <mergeCell ref="A30:B30"/>
    <mergeCell ref="A31:B31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M3:N3"/>
    <mergeCell ref="M4:N4"/>
    <mergeCell ref="A9:B9"/>
    <mergeCell ref="A6:B6"/>
    <mergeCell ref="A7:B7"/>
    <mergeCell ref="A8:B8"/>
    <mergeCell ref="C3:D3"/>
    <mergeCell ref="C4:D4"/>
    <mergeCell ref="A3:A5"/>
    <mergeCell ref="G4:H4"/>
    <mergeCell ref="I4:J4"/>
    <mergeCell ref="K4:L4"/>
    <mergeCell ref="M2:N2"/>
    <mergeCell ref="A1:N1"/>
    <mergeCell ref="G3:H3"/>
    <mergeCell ref="I3:J3"/>
    <mergeCell ref="K3:L3"/>
    <mergeCell ref="E3:F3"/>
    <mergeCell ref="E4:F4"/>
  </mergeCells>
  <phoneticPr fontId="1" type="noConversion"/>
  <pageMargins left="0.39370078740157483" right="0.3937007874015748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15주기준</vt:lpstr>
      <vt:lpstr>16주기준</vt:lpstr>
      <vt:lpstr>'15주기준'!Print_Area</vt:lpstr>
    </vt:vector>
  </TitlesOfParts>
  <Company> 예원예술대학교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장대식</dc:creator>
  <cp:lastModifiedBy>my</cp:lastModifiedBy>
  <cp:lastPrinted>2005-11-29T02:25:19Z</cp:lastPrinted>
  <dcterms:created xsi:type="dcterms:W3CDTF">2004-12-07T05:17:25Z</dcterms:created>
  <dcterms:modified xsi:type="dcterms:W3CDTF">2013-06-10T01:13:53Z</dcterms:modified>
</cp:coreProperties>
</file>